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S:\Acquisitions\Current Deals\Ascend South Creek, Orlando, Berkadia\Seller DD\5. Vendor Contracts\Versity Analysis\"/>
    </mc:Choice>
  </mc:AlternateContent>
  <xr:revisionPtr revIDLastSave="0" documentId="13_ncr:1_{B0BB64AB-A41A-4DBB-B492-F932AE23FCBA}" xr6:coauthVersionLast="47" xr6:coauthVersionMax="47" xr10:uidLastSave="{00000000-0000-0000-0000-000000000000}"/>
  <bookViews>
    <workbookView xWindow="28680" yWindow="-120" windowWidth="29040" windowHeight="15840" activeTab="2" xr2:uid="{C5915496-8F29-49CC-A53E-1D6F9EFB0BA2}"/>
  </bookViews>
  <sheets>
    <sheet name="Versity Contract Summary" sheetId="1" r:id="rId1"/>
    <sheet name="Seller Contract Summary" sheetId="2" r:id="rId2"/>
    <sheet name="List of Service Contracts" sheetId="3" r:id="rId3"/>
  </sheets>
  <definedNames>
    <definedName name="_xlnm._FilterDatabase" localSheetId="1" hidden="1">'Seller Contract Summary'!#REF!</definedName>
    <definedName name="_xlnm.Print_Area" localSheetId="2">'List of Service Contracts'!$B$1:$O$14</definedName>
    <definedName name="_xlnm.Print_Area" localSheetId="1">'Seller Contract Summary'!$A$1:$I$32</definedName>
    <definedName name="_xlnm.Print_Titles" localSheetId="1">'Seller Contract Summary'!$1:$1</definedName>
  </definedNames>
  <calcPr calcId="191029" iterate="1" iterateCount="5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5" i="3" l="1"/>
  <c r="I15" i="3"/>
  <c r="J14" i="3"/>
  <c r="I13" i="3"/>
  <c r="I11" i="3"/>
  <c r="M10" i="3"/>
  <c r="K10" i="3"/>
  <c r="I10" i="3"/>
  <c r="L9" i="3"/>
  <c r="L8" i="3"/>
  <c r="J6" i="3" l="1"/>
  <c r="K6" i="3"/>
  <c r="L6" i="3" s="1"/>
  <c r="F11" i="3"/>
  <c r="F10" i="3"/>
  <c r="F9" i="3"/>
  <c r="F8" i="3"/>
  <c r="F7" i="3"/>
  <c r="F6" i="3"/>
  <c r="E11" i="3"/>
  <c r="E10" i="3"/>
  <c r="E9" i="3"/>
  <c r="E8" i="3"/>
  <c r="E7" i="3"/>
  <c r="E6" i="3"/>
  <c r="D11" i="3"/>
  <c r="D10" i="3"/>
  <c r="D9" i="3"/>
  <c r="D8" i="3"/>
  <c r="D7" i="3"/>
  <c r="D6" i="3"/>
  <c r="M6" i="3" l="1"/>
  <c r="C11" i="3"/>
  <c r="C10" i="3"/>
  <c r="C9" i="3"/>
  <c r="C8" i="3"/>
  <c r="C7" i="3"/>
  <c r="C6" i="3"/>
  <c r="B7" i="3"/>
  <c r="B8" i="3" s="1"/>
  <c r="B9" i="3" s="1"/>
  <c r="B10" i="3" s="1"/>
  <c r="B11" i="3" s="1"/>
  <c r="B12" i="3" s="1"/>
  <c r="B13" i="3" s="1"/>
  <c r="B14" i="3" s="1"/>
</calcChain>
</file>

<file path=xl/sharedStrings.xml><?xml version="1.0" encoding="utf-8"?>
<sst xmlns="http://schemas.openxmlformats.org/spreadsheetml/2006/main" count="234" uniqueCount="136">
  <si>
    <t>Scope of Services</t>
  </si>
  <si>
    <t>Vendor</t>
  </si>
  <si>
    <t>Vendor Type</t>
  </si>
  <si>
    <t>Greenbriar Landscape</t>
  </si>
  <si>
    <t xml:space="preserve">Landscaping </t>
  </si>
  <si>
    <r>
      <t>·</t>
    </r>
    <r>
      <rPr>
        <sz val="7"/>
        <color theme="1"/>
        <rFont val="Times New Roman"/>
        <family val="1"/>
      </rPr>
      <t xml:space="preserve">         </t>
    </r>
    <r>
      <rPr>
        <sz val="11"/>
        <color theme="1"/>
        <rFont val="Times New Roman"/>
        <family val="1"/>
      </rPr>
      <t>Annual cost of $91,086.90</t>
    </r>
  </si>
  <si>
    <r>
      <t>·</t>
    </r>
    <r>
      <rPr>
        <sz val="7"/>
        <color theme="1"/>
        <rFont val="Times New Roman"/>
        <family val="1"/>
      </rPr>
      <t xml:space="preserve">         </t>
    </r>
    <r>
      <rPr>
        <sz val="11"/>
        <color theme="1"/>
        <rFont val="Times New Roman"/>
        <family val="1"/>
      </rPr>
      <t>Operations are to be completed the same day the begin.</t>
    </r>
  </si>
  <si>
    <r>
      <t>·</t>
    </r>
    <r>
      <rPr>
        <sz val="7"/>
        <color theme="1"/>
        <rFont val="Times New Roman"/>
        <family val="1"/>
      </rPr>
      <t xml:space="preserve">         </t>
    </r>
    <r>
      <rPr>
        <sz val="11"/>
        <color theme="1"/>
        <rFont val="Times New Roman"/>
        <family val="1"/>
      </rPr>
      <t xml:space="preserve">Mowing will not be performed during inclement weather &amp; will reschedule as soon as weather &amp; site conditions permit </t>
    </r>
  </si>
  <si>
    <r>
      <t>·</t>
    </r>
    <r>
      <rPr>
        <sz val="7"/>
        <color theme="1"/>
        <rFont val="Times New Roman"/>
        <family val="1"/>
      </rPr>
      <t xml:space="preserve">         </t>
    </r>
    <r>
      <rPr>
        <sz val="11"/>
        <color theme="1"/>
        <rFont val="Times New Roman"/>
        <family val="1"/>
      </rPr>
      <t>Charges remaining unpaid after 30 days bear interest of 1.5% per month</t>
    </r>
  </si>
  <si>
    <r>
      <t>·</t>
    </r>
    <r>
      <rPr>
        <sz val="7"/>
        <color theme="1"/>
        <rFont val="Times New Roman"/>
        <family val="1"/>
      </rPr>
      <t xml:space="preserve">         </t>
    </r>
    <r>
      <rPr>
        <sz val="11"/>
        <color theme="1"/>
        <rFont val="Times New Roman"/>
        <family val="1"/>
      </rPr>
      <t>Termination notice: 30 days (written)</t>
    </r>
  </si>
  <si>
    <t>·       Mowing, edging, trimming, blowing, pruning, weed control, insect control, fertilization</t>
  </si>
  <si>
    <t>Integrated Waste Services</t>
  </si>
  <si>
    <t>Trash</t>
  </si>
  <si>
    <t>·      Vendor Contact:
       14155 Tilden Road
       Winter Garden, FL 34787</t>
  </si>
  <si>
    <t>·      Waste collection and equipment (35YD SC container)</t>
  </si>
  <si>
    <t>·       If Property changes ownership, 30-day notice cancellation allowed</t>
  </si>
  <si>
    <t>·       Termination: written notice, no less than 90 days or more than 180 days before end of current term</t>
  </si>
  <si>
    <t>·       Per Haul Charge: $200</t>
  </si>
  <si>
    <t>·       Per Ton Charge: $58</t>
  </si>
  <si>
    <t>I4 Waste Valey &amp; Recycling LLC</t>
  </si>
  <si>
    <t>Valet Trash</t>
  </si>
  <si>
    <t>·       3 year initial term (6/20/2022 - 6/20/2025); 3 year autorenewal</t>
  </si>
  <si>
    <t>AT&amp;T</t>
  </si>
  <si>
    <t>Telecommunications</t>
  </si>
  <si>
    <t>·       Door-to-door trash removal service. Contractor provides 1 trash container per resident and transports trash from main entryways to centralized disposal area.</t>
  </si>
  <si>
    <t>·       12-month initial term; 12 month autorenewal</t>
  </si>
  <si>
    <t>·       Termination: 30-day written notice. No early termination fees if there is a change in ownership.</t>
  </si>
  <si>
    <t>·       Rates can increase up to 10% during 12-month period.</t>
  </si>
  <si>
    <t>·       Monthly Late Fee: 5%</t>
  </si>
  <si>
    <t>·       Vendor Contact:
I4 Waste Valet &amp; Recycling LLC
PO Vox 692264
Orlando, Fl 32839
Attn: Robenson Dorvil</t>
  </si>
  <si>
    <t>·       Vendor Contact:
2278 Rock Chapel Road
Lithonia, GA 30058
678-631-5880</t>
  </si>
  <si>
    <t>Massey Services</t>
  </si>
  <si>
    <t>Pest Control</t>
  </si>
  <si>
    <r>
      <rPr>
        <b/>
        <sz val="11"/>
        <color theme="1"/>
        <rFont val="Times New Roman"/>
        <family val="1"/>
      </rPr>
      <t>·       </t>
    </r>
    <r>
      <rPr>
        <sz val="11"/>
        <color theme="1"/>
        <rFont val="Times New Roman"/>
        <family val="1"/>
      </rPr>
      <t>Owner provides property access to AT&amp;T. AT&amp;T provides voice, data, wireless, and video services to residents. AT&amp;T pays owner based on penetration rate.</t>
    </r>
  </si>
  <si>
    <t>·       Penetration Rate: # of units that have internet access divided by total # of units</t>
  </si>
  <si>
    <t>·       Ten year term; 1-year autorenewal</t>
  </si>
  <si>
    <t>·       Termination: written notice at least 90 days prior to end of term</t>
  </si>
  <si>
    <t xml:space="preserve">·       Vendor Contact: 
AT&amp;T Connected Communities
Attention: Contract Management
208 S. Akard Street, 8th Floor
Dallas, Texas 75202
</t>
  </si>
  <si>
    <t xml:space="preserve">·       Initial Services: service all common areas and exterior perimeter for prevention, service all vacant units </t>
  </si>
  <si>
    <t>·       Scheduled Services: When sightings occur, Massey will provide necessary services at no additional cost.</t>
  </si>
  <si>
    <t>·       12-month initial term; month-to-month autorenewal</t>
  </si>
  <si>
    <t>·       Termination: 30-day written notice</t>
  </si>
  <si>
    <t xml:space="preserve">·       Monthly 1.5% late fee applicable on 30 day past due balances. </t>
  </si>
  <si>
    <t>·       Annual payment option available for 5% prepayment discount</t>
  </si>
  <si>
    <t>·       Paul Trent
4701 Distribution Court
Orlando, FL 32822</t>
  </si>
  <si>
    <t>American Pool Service Inc.</t>
  </si>
  <si>
    <t>Pool</t>
  </si>
  <si>
    <t xml:space="preserve">3 weekly visits
·       Vacuum pool, brush pool, clean skimmer baskets, clean waterline tile, clean hair and lint strainer, test pool water chemistry, remove floating debris, maintain filter room, backwash filtration system, inspect equipment, notify owner of any repairs/ chemicals needed. </t>
  </si>
  <si>
    <t>·       Balancing chemicals included</t>
  </si>
  <si>
    <t>·       $675 per month</t>
  </si>
  <si>
    <t>·       Any charge over $100 will be submitted to the owner for approval.</t>
  </si>
  <si>
    <t>·       Late charge: 1.5% monthly if 30 days overdue</t>
  </si>
  <si>
    <t>Florida Alarm and Security Technologies (FAST)</t>
  </si>
  <si>
    <t>Fire Alarm System Monitoring</t>
  </si>
  <si>
    <t xml:space="preserve">Wayne Automatic </t>
  </si>
  <si>
    <t>Security Alarm System Monitoring</t>
  </si>
  <si>
    <t>·       Monitoring services</t>
  </si>
  <si>
    <t>·       Termination: 10-day written notice (either party)</t>
  </si>
  <si>
    <t>·       $42 per month up to 200 signals $.25 per extra signal</t>
  </si>
  <si>
    <t>·       Intial term: 1-year; 1-year autorenewal</t>
  </si>
  <si>
    <t>·       Company may increase rate for any renewal period with 30-day written notice</t>
  </si>
  <si>
    <t>·       Vendor Contact
4434 Parkway Commerce Blvd
Orlando, FL 32808
(407) 412-7580</t>
  </si>
  <si>
    <t>·       Vendor Contact
420 Manor Drive
Merritt Island, Fl 32952
(321) 455-9377</t>
  </si>
  <si>
    <t>·       Security monitoring to Clubhouse, Maintenance Shop, Model #1, Model #2.</t>
  </si>
  <si>
    <t>·       $1200 per year ($300 per account)</t>
  </si>
  <si>
    <t>·       Initial Term: 1-year; 1-year autorenewal</t>
  </si>
  <si>
    <t>Towing Service</t>
  </si>
  <si>
    <t>·       Removes any unauthorized vehicles on the property</t>
  </si>
  <si>
    <t>·       Termination: 30-day written notice (any reason, either party)</t>
  </si>
  <si>
    <t>·       Non-expiring agreement starting June 14, 2022</t>
  </si>
  <si>
    <t>·       Tow lot address: 4507 E. Wetherbee Rd. Orlando Fl 32824</t>
  </si>
  <si>
    <t>·       Vendor Contact:
Same address as tow lot</t>
  </si>
  <si>
    <t>·       Annual charge: $4,320 (guaranteed rate for year 1 and 2)</t>
  </si>
  <si>
    <t>Terminable</t>
  </si>
  <si>
    <t>30 Day Notice</t>
  </si>
  <si>
    <t>based on fee schedule of services contracted $6622.29 - $8680.37</t>
  </si>
  <si>
    <t>N</t>
  </si>
  <si>
    <t>Landscaping Service</t>
  </si>
  <si>
    <t>Greenbriar Landscaping</t>
  </si>
  <si>
    <t>$1200 annually</t>
  </si>
  <si>
    <t>Security Alarm</t>
  </si>
  <si>
    <t>Wayne Automatic</t>
  </si>
  <si>
    <t>Trash Removal</t>
  </si>
  <si>
    <t>IWS</t>
  </si>
  <si>
    <t>Valet Trash Service</t>
  </si>
  <si>
    <t>I4 Waste Valet</t>
  </si>
  <si>
    <t>N/A</t>
  </si>
  <si>
    <t>Towing Company</t>
  </si>
  <si>
    <t>Airport Towing</t>
  </si>
  <si>
    <t>Pool Maintenance</t>
  </si>
  <si>
    <t>Recommendation (Assume or Terminable)</t>
  </si>
  <si>
    <t>Comments</t>
  </si>
  <si>
    <t xml:space="preserve">Termination </t>
  </si>
  <si>
    <t>Monthly Amount</t>
  </si>
  <si>
    <t>End Date</t>
  </si>
  <si>
    <t>Begin Date</t>
  </si>
  <si>
    <t>Contract Expired (Y or N)</t>
  </si>
  <si>
    <t>Type</t>
  </si>
  <si>
    <t>Company</t>
  </si>
  <si>
    <t>Contract Services</t>
  </si>
  <si>
    <t>General &amp; Administrative</t>
  </si>
  <si>
    <t>Expense  Type</t>
  </si>
  <si>
    <t>Notice to Terminate</t>
  </si>
  <si>
    <t>Monthly Expense</t>
  </si>
  <si>
    <t>Term</t>
  </si>
  <si>
    <t>Contract End Date</t>
  </si>
  <si>
    <t>Contract Start Date</t>
  </si>
  <si>
    <t>Description</t>
  </si>
  <si>
    <t>LIST OF SERVICE CONTRACTS</t>
  </si>
  <si>
    <t>Annual 
Expense</t>
  </si>
  <si>
    <t xml:space="preserve">Contract Summary </t>
  </si>
  <si>
    <t xml:space="preserve">Seller Contract </t>
  </si>
  <si>
    <t>Summary (if available)</t>
  </si>
  <si>
    <t>Monthly 
Expense</t>
  </si>
  <si>
    <t xml:space="preserve">1 year </t>
  </si>
  <si>
    <t>Variance (%)</t>
  </si>
  <si>
    <t xml:space="preserve">3 year </t>
  </si>
  <si>
    <t xml:space="preserve">Fee Schedule in vendor contract aligns with Seller contract Summary </t>
  </si>
  <si>
    <t xml:space="preserve">10 year </t>
  </si>
  <si>
    <t>90 Day Notice</t>
  </si>
  <si>
    <t xml:space="preserve"> Based on fee schedule of services contracted 
$6,622.29 - $8,680.37</t>
  </si>
  <si>
    <t xml:space="preserve"> Based on the penetration rate contracted monthly at
$2-$8 per unit</t>
  </si>
  <si>
    <r>
      <t>·</t>
    </r>
    <r>
      <rPr>
        <sz val="7"/>
        <color theme="1"/>
        <rFont val="Times New Roman"/>
        <family val="1"/>
      </rPr>
      <t xml:space="preserve">         </t>
    </r>
    <r>
      <rPr>
        <sz val="11"/>
        <color theme="1"/>
        <rFont val="Times New Roman"/>
        <family val="1"/>
      </rPr>
      <t>Set to a 1 year term (Jan 1, 2022 - Dec 31, 2022)</t>
    </r>
  </si>
  <si>
    <t>Per Ton Charge: $58, 3 year autorenewal</t>
  </si>
  <si>
    <t>1 year renewal, rates can increase up to 10% during 12-month period, monthly late fee: 5%</t>
  </si>
  <si>
    <t>Ten year term; 1-year autorenewal</t>
  </si>
  <si>
    <t>12-month initial term; month-to-month autorenewal, monthly late fee: 1.5%</t>
  </si>
  <si>
    <t>Intial term: 1-year; 1-year autorenewal</t>
  </si>
  <si>
    <t xml:space="preserve">Versity Vendor </t>
  </si>
  <si>
    <t>Repair &amp; Maintenance</t>
  </si>
  <si>
    <t>Utilities</t>
  </si>
  <si>
    <t>Signal</t>
  </si>
  <si>
    <t>Security Services - Vehicle Patrol</t>
  </si>
  <si>
    <t>30 days</t>
  </si>
  <si>
    <t>month-to-month</t>
  </si>
  <si>
    <t>Intial term: 1-year; 1-year autorenewal. Atomatic 1-year renewal unless 30 day written notice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</si>
</sst>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3" formatCode="_(* #,##0.00_);_(* \(#,##0.00\);_(* &quot;-&quot;??_);_(@_)"/>
    <numFmt numFmtId="164" formatCode="&quot;$&quot;#,##0.00"/>
    <numFmt numFmtId="165" formatCode="&quot;$&quot;#,##0"/>
    <numFmt numFmtId="166" formatCode="m/d/yy;@"/>
    <numFmt numFmtId="167" formatCode="0\ &quot;(Per Haul Charge)&quot;"/>
  </numFmts>
  <fonts count="15">
    <font>
      <sz val="11"/>
      <color theme="1"/>
      <name val="Calibri"/>
      <family val="2"/>
      <scheme val="minor"/>
    </font>
    <font>
      <sz val="7"/>
      <color theme="1"/>
      <name val="Times New Roman"/>
      <family val="1"/>
    </font>
    <font>
      <b/>
      <sz val="11"/>
      <color theme="1"/>
      <name val="Times New Roman"/>
      <family val="1"/>
    </font>
    <font>
      <sz val="11"/>
      <color rgb="FF000000"/>
      <name val="Times New Roman"/>
      <family val="1"/>
    </font>
    <font>
      <sz val="11"/>
      <color theme="1"/>
      <name val="Times New Roman"/>
      <family val="1"/>
    </font>
    <font>
      <sz val="11"/>
      <color theme="1"/>
      <name val="Calibri"/>
      <family val="2"/>
      <scheme val="minor"/>
    </font>
    <font>
      <b/>
      <sz val="11"/>
      <color theme="0"/>
      <name val="Calibri"/>
      <family val="2"/>
      <scheme val="minor"/>
    </font>
    <font>
      <sz val="11"/>
      <color rgb="FFFF0000"/>
      <name val="Calibri"/>
      <family val="2"/>
      <scheme val="minor"/>
    </font>
    <font>
      <sz val="10"/>
      <name val="Frutiger 45 Light"/>
    </font>
    <font>
      <sz val="11"/>
      <name val="Calibri"/>
      <family val="2"/>
      <scheme val="minor"/>
    </font>
    <font>
      <sz val="10"/>
      <color theme="1"/>
      <name val="Arial"/>
      <family val="2"/>
    </font>
    <font>
      <b/>
      <sz val="10"/>
      <color theme="1"/>
      <name val="Arial"/>
      <family val="2"/>
    </font>
    <font>
      <b/>
      <sz val="10"/>
      <color theme="0"/>
      <name val="Arial"/>
      <family val="2"/>
    </font>
    <font>
      <sz val="10"/>
      <color theme="0"/>
      <name val="Arial"/>
      <family val="2"/>
    </font>
    <font>
      <b/>
      <sz val="10"/>
      <name val="Arial"/>
      <family val="2"/>
    </font>
  </fonts>
  <fills count="7">
    <fill>
      <patternFill patternType="none"/>
    </fill>
    <fill>
      <patternFill patternType="gray125"/>
    </fill>
    <fill>
      <patternFill patternType="solid">
        <fgColor theme="0"/>
        <bgColor indexed="64"/>
      </patternFill>
    </fill>
    <fill>
      <patternFill patternType="solid">
        <fgColor theme="0"/>
        <bgColor theme="0" tint="-0.14999847407452621"/>
      </patternFill>
    </fill>
    <fill>
      <patternFill patternType="solid">
        <fgColor theme="1" tint="0.249977111117893"/>
        <bgColor indexed="64"/>
      </patternFill>
    </fill>
    <fill>
      <patternFill patternType="solid">
        <fgColor theme="0" tint="-0.14999847407452621"/>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s>
  <cellStyleXfs count="3">
    <xf numFmtId="0" fontId="0" fillId="0" borderId="0"/>
    <xf numFmtId="43" fontId="5" fillId="0" borderId="0" applyFont="0" applyFill="0" applyBorder="0" applyAlignment="0" applyProtection="0"/>
    <xf numFmtId="0" fontId="8" fillId="0" borderId="0"/>
  </cellStyleXfs>
  <cellXfs count="104">
    <xf numFmtId="0" fontId="0" fillId="0" borderId="0" xfId="0"/>
    <xf numFmtId="0" fontId="2"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8" fillId="0" borderId="0" xfId="2"/>
    <xf numFmtId="0" fontId="8" fillId="0" borderId="0" xfId="2" applyAlignment="1">
      <alignment horizontal="center"/>
    </xf>
    <xf numFmtId="0" fontId="9" fillId="2" borderId="8" xfId="2" applyFont="1" applyFill="1" applyBorder="1" applyAlignment="1">
      <alignment horizontal="center"/>
    </xf>
    <xf numFmtId="0" fontId="9" fillId="0" borderId="9" xfId="2" applyFont="1" applyBorder="1"/>
    <xf numFmtId="0" fontId="9" fillId="0" borderId="9" xfId="2" applyFont="1" applyBorder="1" applyAlignment="1">
      <alignment horizontal="center"/>
    </xf>
    <xf numFmtId="164" fontId="9" fillId="0" borderId="9" xfId="2" applyNumberFormat="1" applyFont="1" applyBorder="1" applyAlignment="1">
      <alignment horizontal="center"/>
    </xf>
    <xf numFmtId="14" fontId="9" fillId="0" borderId="9" xfId="2" applyNumberFormat="1" applyFont="1" applyBorder="1" applyAlignment="1">
      <alignment horizontal="center"/>
    </xf>
    <xf numFmtId="0" fontId="9" fillId="0" borderId="10" xfId="2" applyFont="1" applyBorder="1"/>
    <xf numFmtId="0" fontId="8" fillId="0" borderId="0" xfId="2" applyAlignment="1">
      <alignment vertical="center"/>
    </xf>
    <xf numFmtId="0" fontId="9" fillId="2" borderId="8" xfId="2" applyFont="1" applyFill="1" applyBorder="1" applyAlignment="1">
      <alignment horizontal="center" vertical="center" wrapText="1"/>
    </xf>
    <xf numFmtId="0" fontId="9" fillId="0" borderId="4" xfId="2" applyFont="1" applyBorder="1" applyAlignment="1">
      <alignment horizontal="center" vertical="center"/>
    </xf>
    <xf numFmtId="164" fontId="9" fillId="0" borderId="4" xfId="2" applyNumberFormat="1" applyFont="1" applyBorder="1" applyAlignment="1">
      <alignment horizontal="center" vertical="center"/>
    </xf>
    <xf numFmtId="14" fontId="9" fillId="0" borderId="4" xfId="2" applyNumberFormat="1" applyFont="1" applyBorder="1" applyAlignment="1">
      <alignment horizontal="center" vertical="center"/>
    </xf>
    <xf numFmtId="0" fontId="9" fillId="0" borderId="11" xfId="2" applyFont="1" applyBorder="1" applyAlignment="1">
      <alignment vertical="center"/>
    </xf>
    <xf numFmtId="0" fontId="9" fillId="0" borderId="1" xfId="2" applyFont="1" applyBorder="1" applyAlignment="1">
      <alignment horizontal="center" vertical="center"/>
    </xf>
    <xf numFmtId="164" fontId="9" fillId="0" borderId="1" xfId="2" applyNumberFormat="1" applyFont="1" applyBorder="1" applyAlignment="1">
      <alignment horizontal="center" vertical="center"/>
    </xf>
    <xf numFmtId="14" fontId="9" fillId="0" borderId="1" xfId="2" applyNumberFormat="1" applyFont="1" applyBorder="1" applyAlignment="1">
      <alignment horizontal="center" vertical="center"/>
    </xf>
    <xf numFmtId="0" fontId="9" fillId="0" borderId="12" xfId="2" applyFont="1" applyBorder="1" applyAlignment="1">
      <alignment vertical="center"/>
    </xf>
    <xf numFmtId="0" fontId="9" fillId="2" borderId="1" xfId="2" applyFont="1" applyFill="1" applyBorder="1" applyAlignment="1">
      <alignment horizontal="center" vertical="center"/>
    </xf>
    <xf numFmtId="164" fontId="9" fillId="2" borderId="1" xfId="2" applyNumberFormat="1" applyFont="1" applyFill="1" applyBorder="1" applyAlignment="1">
      <alignment horizontal="center" vertical="center"/>
    </xf>
    <xf numFmtId="14" fontId="9" fillId="2" borderId="1" xfId="2" applyNumberFormat="1" applyFont="1" applyFill="1" applyBorder="1" applyAlignment="1">
      <alignment horizontal="center" vertical="center"/>
    </xf>
    <xf numFmtId="0" fontId="9" fillId="2" borderId="12" xfId="2" applyFont="1" applyFill="1" applyBorder="1" applyAlignment="1">
      <alignment vertical="center"/>
    </xf>
    <xf numFmtId="0" fontId="9" fillId="2" borderId="1" xfId="2" applyFont="1" applyFill="1" applyBorder="1" applyAlignment="1">
      <alignment horizontal="center"/>
    </xf>
    <xf numFmtId="164" fontId="9" fillId="2" borderId="1" xfId="2" applyNumberFormat="1" applyFont="1" applyFill="1" applyBorder="1" applyAlignment="1">
      <alignment horizontal="center"/>
    </xf>
    <xf numFmtId="14" fontId="9" fillId="2" borderId="1" xfId="2" applyNumberFormat="1" applyFont="1" applyFill="1" applyBorder="1" applyAlignment="1">
      <alignment horizontal="center"/>
    </xf>
    <xf numFmtId="0" fontId="9" fillId="2" borderId="12" xfId="2" applyFont="1" applyFill="1" applyBorder="1"/>
    <xf numFmtId="0" fontId="9" fillId="2" borderId="6" xfId="2" applyFont="1" applyFill="1" applyBorder="1" applyAlignment="1">
      <alignment horizontal="center" vertical="center" wrapText="1"/>
    </xf>
    <xf numFmtId="164" fontId="9" fillId="2" borderId="6" xfId="2" applyNumberFormat="1" applyFont="1" applyFill="1" applyBorder="1" applyAlignment="1">
      <alignment horizontal="center" vertical="center" wrapText="1"/>
    </xf>
    <xf numFmtId="8" fontId="9" fillId="2" borderId="6"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xf>
    <xf numFmtId="0" fontId="5" fillId="3" borderId="12" xfId="2" applyFont="1" applyFill="1" applyBorder="1" applyAlignment="1">
      <alignment horizontal="left" vertical="center" wrapText="1"/>
    </xf>
    <xf numFmtId="8" fontId="9" fillId="2" borderId="1" xfId="2" applyNumberFormat="1" applyFont="1" applyFill="1" applyBorder="1" applyAlignment="1">
      <alignment horizontal="center" vertical="center" wrapText="1"/>
    </xf>
    <xf numFmtId="0" fontId="9" fillId="2" borderId="1" xfId="2" applyFont="1" applyFill="1" applyBorder="1" applyAlignment="1">
      <alignment horizontal="center" vertical="center" wrapText="1"/>
    </xf>
    <xf numFmtId="0" fontId="5" fillId="2" borderId="12" xfId="2" applyFont="1" applyFill="1" applyBorder="1" applyAlignment="1">
      <alignment horizontal="left" vertical="center" wrapText="1"/>
    </xf>
    <xf numFmtId="0" fontId="9" fillId="2" borderId="1" xfId="2" applyFont="1" applyFill="1" applyBorder="1"/>
    <xf numFmtId="14" fontId="9" fillId="2" borderId="1" xfId="2" applyNumberFormat="1" applyFont="1" applyFill="1" applyBorder="1" applyAlignment="1">
      <alignment horizontal="center" vertical="center" wrapText="1"/>
    </xf>
    <xf numFmtId="14" fontId="9" fillId="2" borderId="6" xfId="2" applyNumberFormat="1" applyFont="1" applyFill="1" applyBorder="1" applyAlignment="1">
      <alignment horizontal="center" vertical="center" wrapText="1"/>
    </xf>
    <xf numFmtId="0" fontId="9" fillId="2" borderId="13" xfId="2" applyFont="1" applyFill="1" applyBorder="1" applyAlignment="1">
      <alignment horizontal="left" vertical="center" wrapText="1"/>
    </xf>
    <xf numFmtId="0" fontId="9" fillId="2" borderId="14" xfId="2" applyFont="1" applyFill="1" applyBorder="1" applyAlignment="1">
      <alignment horizontal="center" vertical="center" wrapText="1"/>
    </xf>
    <xf numFmtId="0" fontId="9" fillId="2" borderId="15" xfId="2" applyFont="1" applyFill="1" applyBorder="1" applyAlignment="1">
      <alignment horizontal="center" vertical="center" wrapText="1"/>
    </xf>
    <xf numFmtId="0" fontId="9" fillId="2" borderId="12" xfId="2" applyFont="1" applyFill="1" applyBorder="1" applyAlignment="1">
      <alignment horizontal="left" vertical="center" wrapText="1"/>
    </xf>
    <xf numFmtId="0" fontId="9" fillId="0" borderId="12" xfId="2" applyFont="1" applyBorder="1" applyAlignment="1">
      <alignment horizontal="left" vertical="center" wrapText="1"/>
    </xf>
    <xf numFmtId="0" fontId="7" fillId="2" borderId="15" xfId="2" applyFont="1" applyFill="1" applyBorder="1" applyAlignment="1">
      <alignment horizontal="center" vertical="center" wrapText="1"/>
    </xf>
    <xf numFmtId="0" fontId="6" fillId="4" borderId="16" xfId="2" applyFont="1" applyFill="1" applyBorder="1" applyAlignment="1">
      <alignment horizontal="center" vertical="center" wrapText="1"/>
    </xf>
    <xf numFmtId="0" fontId="6" fillId="4" borderId="17" xfId="2" applyFont="1" applyFill="1" applyBorder="1" applyAlignment="1">
      <alignment horizontal="center" vertical="center" wrapText="1"/>
    </xf>
    <xf numFmtId="0" fontId="6" fillId="4" borderId="18" xfId="2" applyFont="1" applyFill="1" applyBorder="1" applyAlignment="1">
      <alignment horizontal="center" vertical="center" wrapText="1"/>
    </xf>
    <xf numFmtId="165" fontId="6" fillId="4" borderId="18" xfId="2" applyNumberFormat="1" applyFont="1" applyFill="1" applyBorder="1" applyAlignment="1">
      <alignment horizontal="center" vertical="center" wrapText="1"/>
    </xf>
    <xf numFmtId="166" fontId="6" fillId="4" borderId="18" xfId="2" applyNumberFormat="1" applyFont="1" applyFill="1" applyBorder="1" applyAlignment="1">
      <alignment horizontal="center" vertical="center" wrapText="1"/>
    </xf>
    <xf numFmtId="0" fontId="6" fillId="4" borderId="19" xfId="2" applyFont="1" applyFill="1" applyBorder="1" applyAlignment="1">
      <alignment horizontal="center" vertical="center" wrapText="1"/>
    </xf>
    <xf numFmtId="0" fontId="6" fillId="4" borderId="20" xfId="2" applyFont="1" applyFill="1" applyBorder="1" applyAlignment="1">
      <alignment horizontal="center" vertical="center" wrapText="1"/>
    </xf>
    <xf numFmtId="0" fontId="10" fillId="0" borderId="0" xfId="0" applyFont="1"/>
    <xf numFmtId="0" fontId="10" fillId="5" borderId="0" xfId="0" applyFont="1" applyFill="1" applyAlignment="1">
      <alignment wrapText="1"/>
    </xf>
    <xf numFmtId="37" fontId="10" fillId="5" borderId="0" xfId="1" applyNumberFormat="1" applyFont="1" applyFill="1" applyAlignment="1">
      <alignment horizontal="center"/>
    </xf>
    <xf numFmtId="14" fontId="10" fillId="5" borderId="0" xfId="0" applyNumberFormat="1" applyFont="1" applyFill="1" applyAlignment="1">
      <alignment horizontal="center"/>
    </xf>
    <xf numFmtId="0" fontId="10" fillId="5" borderId="0" xfId="0" applyFont="1" applyFill="1"/>
    <xf numFmtId="0" fontId="11" fillId="5" borderId="0" xfId="0" applyFont="1" applyFill="1" applyAlignment="1">
      <alignment horizontal="left"/>
    </xf>
    <xf numFmtId="0" fontId="10" fillId="0" borderId="0" xfId="0" applyFont="1" applyAlignment="1">
      <alignment wrapText="1"/>
    </xf>
    <xf numFmtId="37" fontId="10" fillId="0" borderId="0" xfId="0" applyNumberFormat="1" applyFont="1" applyAlignment="1">
      <alignment horizontal="center"/>
    </xf>
    <xf numFmtId="14" fontId="10" fillId="0" borderId="0" xfId="0" applyNumberFormat="1" applyFont="1" applyAlignment="1">
      <alignment horizontal="center"/>
    </xf>
    <xf numFmtId="0" fontId="11" fillId="0" borderId="0" xfId="0" applyFont="1" applyAlignment="1">
      <alignment horizontal="left"/>
    </xf>
    <xf numFmtId="0" fontId="12" fillId="0" borderId="0" xfId="0" applyFont="1" applyAlignment="1">
      <alignment horizontal="center" wrapText="1"/>
    </xf>
    <xf numFmtId="0" fontId="12" fillId="0" borderId="0" xfId="0" applyFont="1" applyAlignment="1">
      <alignment wrapText="1"/>
    </xf>
    <xf numFmtId="0" fontId="13" fillId="0" borderId="0" xfId="0" applyFont="1"/>
    <xf numFmtId="0" fontId="12" fillId="6" borderId="0" xfId="0" applyFont="1" applyFill="1" applyAlignment="1">
      <alignment horizontal="center"/>
    </xf>
    <xf numFmtId="0" fontId="12" fillId="6" borderId="0" xfId="0" applyFont="1" applyFill="1" applyAlignment="1">
      <alignment horizontal="center" wrapText="1"/>
    </xf>
    <xf numFmtId="0" fontId="12" fillId="6" borderId="0" xfId="0" applyFont="1" applyFill="1" applyAlignment="1">
      <alignment wrapText="1"/>
    </xf>
    <xf numFmtId="0" fontId="13" fillId="6" borderId="0" xfId="0" applyFont="1" applyFill="1"/>
    <xf numFmtId="0" fontId="12" fillId="0" borderId="0" xfId="0" applyFont="1" applyAlignment="1">
      <alignment horizontal="centerContinuous"/>
    </xf>
    <xf numFmtId="0" fontId="14" fillId="0" borderId="0" xfId="0" applyFont="1" applyAlignment="1">
      <alignment horizontal="left"/>
    </xf>
    <xf numFmtId="0" fontId="14" fillId="0" borderId="0" xfId="0" applyFont="1" applyAlignment="1">
      <alignment horizontal="center"/>
    </xf>
    <xf numFmtId="37" fontId="10" fillId="5" borderId="0" xfId="1" applyNumberFormat="1" applyFont="1" applyFill="1" applyBorder="1" applyAlignment="1">
      <alignment horizontal="center"/>
    </xf>
    <xf numFmtId="10" fontId="10" fillId="5" borderId="0" xfId="1" applyNumberFormat="1" applyFont="1" applyFill="1" applyAlignment="1">
      <alignment horizontal="center"/>
    </xf>
    <xf numFmtId="167" fontId="10" fillId="0" borderId="0" xfId="0" applyNumberFormat="1" applyFont="1" applyAlignment="1">
      <alignment horizontal="center"/>
    </xf>
    <xf numFmtId="0" fontId="10" fillId="0" borderId="0" xfId="0" applyFont="1" applyAlignment="1">
      <alignment vertical="center"/>
    </xf>
    <xf numFmtId="0" fontId="11" fillId="0" borderId="0" xfId="0" applyFont="1" applyAlignment="1">
      <alignment horizontal="left" vertical="center"/>
    </xf>
    <xf numFmtId="0" fontId="10" fillId="0" borderId="0" xfId="0" applyFont="1" applyAlignment="1">
      <alignment vertical="center" wrapText="1"/>
    </xf>
    <xf numFmtId="14" fontId="10" fillId="0" borderId="0" xfId="0" applyNumberFormat="1" applyFont="1" applyAlignment="1">
      <alignment horizontal="center" vertical="center"/>
    </xf>
    <xf numFmtId="37" fontId="10" fillId="0" borderId="0" xfId="0" applyNumberFormat="1" applyFont="1" applyAlignment="1">
      <alignment horizontal="center" vertical="center"/>
    </xf>
    <xf numFmtId="37" fontId="10" fillId="0" borderId="0" xfId="0" applyNumberFormat="1" applyFont="1" applyAlignment="1">
      <alignment horizontal="center" vertical="center" wrapText="1"/>
    </xf>
    <xf numFmtId="0" fontId="11" fillId="5" borderId="0" xfId="0" applyFont="1" applyFill="1" applyAlignment="1">
      <alignment horizontal="left" vertical="center"/>
    </xf>
    <xf numFmtId="0" fontId="10" fillId="5" borderId="0" xfId="0" applyFont="1" applyFill="1" applyAlignment="1">
      <alignment vertical="center"/>
    </xf>
    <xf numFmtId="14" fontId="10" fillId="5" borderId="0" xfId="0" applyNumberFormat="1" applyFont="1" applyFill="1" applyAlignment="1">
      <alignment horizontal="center" vertical="center"/>
    </xf>
    <xf numFmtId="0" fontId="10" fillId="5" borderId="0" xfId="0" applyFont="1" applyFill="1" applyAlignment="1">
      <alignment horizontal="center" vertical="center"/>
    </xf>
    <xf numFmtId="37" fontId="10" fillId="5" borderId="0" xfId="1" applyNumberFormat="1" applyFont="1" applyFill="1" applyAlignment="1">
      <alignment horizontal="center" vertical="center" wrapText="1"/>
    </xf>
    <xf numFmtId="10" fontId="10" fillId="5" borderId="0" xfId="1" applyNumberFormat="1" applyFont="1" applyFill="1" applyAlignment="1">
      <alignment horizontal="center" vertical="center"/>
    </xf>
    <xf numFmtId="0" fontId="10" fillId="5" borderId="0" xfId="0" applyFont="1" applyFill="1" applyAlignment="1">
      <alignment vertical="center" wrapText="1"/>
    </xf>
    <xf numFmtId="0" fontId="10" fillId="0" borderId="0" xfId="0" applyFont="1" applyAlignment="1">
      <alignment horizontal="center"/>
    </xf>
    <xf numFmtId="2" fontId="10" fillId="0" borderId="0" xfId="0" applyNumberFormat="1" applyFont="1" applyAlignment="1">
      <alignment horizont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3" xfId="0" applyFont="1" applyBorder="1" applyAlignment="1">
      <alignment horizontal="center" vertical="center"/>
    </xf>
  </cellXfs>
  <cellStyles count="3">
    <cellStyle name="Comma" xfId="1" builtinId="3"/>
    <cellStyle name="Normal" xfId="0" builtinId="0"/>
    <cellStyle name="Normal 2" xfId="2" xr:uid="{863B3B3E-3F17-4BEF-A1C7-CA9DF7AD6F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1506681</xdr:colOff>
      <xdr:row>23</xdr:row>
      <xdr:rowOff>33167</xdr:rowOff>
    </xdr:from>
    <xdr:to>
      <xdr:col>2</xdr:col>
      <xdr:colOff>5903460</xdr:colOff>
      <xdr:row>23</xdr:row>
      <xdr:rowOff>1957937</xdr:rowOff>
    </xdr:to>
    <xdr:pic>
      <xdr:nvPicPr>
        <xdr:cNvPr id="3" name="Picture 2">
          <a:extLst>
            <a:ext uri="{FF2B5EF4-FFF2-40B4-BE49-F238E27FC236}">
              <a16:creationId xmlns:a16="http://schemas.microsoft.com/office/drawing/2014/main" id="{B62BBC75-EE48-7D5E-CA28-44D75F1F72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78681" y="6319667"/>
          <a:ext cx="4396779" cy="1921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67EFB-A7C6-4D30-8470-051E59E68C73}">
  <dimension ref="A1:C58"/>
  <sheetViews>
    <sheetView workbookViewId="0">
      <selection activeCell="A2" sqref="A2:A9"/>
    </sheetView>
  </sheetViews>
  <sheetFormatPr defaultColWidth="9.140625" defaultRowHeight="15"/>
  <cols>
    <col min="1" max="1" width="33.42578125" bestFit="1" customWidth="1"/>
    <col min="2" max="2" width="35.140625" bestFit="1" customWidth="1"/>
    <col min="3" max="3" width="117.5703125" bestFit="1" customWidth="1"/>
    <col min="4" max="4" width="1.7109375" customWidth="1"/>
    <col min="16384" max="16384" width="6.85546875" customWidth="1"/>
  </cols>
  <sheetData>
    <row r="1" spans="1:3">
      <c r="A1" s="1" t="s">
        <v>1</v>
      </c>
      <c r="B1" s="1" t="s">
        <v>2</v>
      </c>
      <c r="C1" s="1" t="s">
        <v>0</v>
      </c>
    </row>
    <row r="2" spans="1:3">
      <c r="A2" s="94" t="s">
        <v>3</v>
      </c>
      <c r="B2" s="101" t="s">
        <v>4</v>
      </c>
      <c r="C2" s="2" t="s">
        <v>122</v>
      </c>
    </row>
    <row r="3" spans="1:3">
      <c r="A3" s="95"/>
      <c r="B3" s="102"/>
      <c r="C3" s="2" t="s">
        <v>9</v>
      </c>
    </row>
    <row r="4" spans="1:3">
      <c r="A4" s="95"/>
      <c r="B4" s="102"/>
      <c r="C4" s="2" t="s">
        <v>8</v>
      </c>
    </row>
    <row r="5" spans="1:3">
      <c r="A5" s="95"/>
      <c r="B5" s="102"/>
      <c r="C5" s="2" t="s">
        <v>10</v>
      </c>
    </row>
    <row r="6" spans="1:3">
      <c r="A6" s="95"/>
      <c r="B6" s="102"/>
      <c r="C6" s="2" t="s">
        <v>5</v>
      </c>
    </row>
    <row r="7" spans="1:3">
      <c r="A7" s="95"/>
      <c r="B7" s="102"/>
      <c r="C7" s="2" t="s">
        <v>6</v>
      </c>
    </row>
    <row r="8" spans="1:3">
      <c r="A8" s="95"/>
      <c r="B8" s="102"/>
      <c r="C8" s="2" t="s">
        <v>7</v>
      </c>
    </row>
    <row r="9" spans="1:3" ht="45">
      <c r="A9" s="96"/>
      <c r="B9" s="103"/>
      <c r="C9" s="3" t="s">
        <v>13</v>
      </c>
    </row>
    <row r="10" spans="1:3">
      <c r="A10" s="94" t="s">
        <v>11</v>
      </c>
      <c r="B10" s="101" t="s">
        <v>12</v>
      </c>
      <c r="C10" s="2" t="s">
        <v>14</v>
      </c>
    </row>
    <row r="11" spans="1:3">
      <c r="A11" s="95"/>
      <c r="B11" s="102"/>
      <c r="C11" s="2" t="s">
        <v>15</v>
      </c>
    </row>
    <row r="12" spans="1:3">
      <c r="A12" s="95"/>
      <c r="B12" s="102"/>
      <c r="C12" s="2" t="s">
        <v>21</v>
      </c>
    </row>
    <row r="13" spans="1:3">
      <c r="A13" s="95"/>
      <c r="B13" s="102"/>
      <c r="C13" s="2" t="s">
        <v>16</v>
      </c>
    </row>
    <row r="14" spans="1:3">
      <c r="A14" s="95"/>
      <c r="B14" s="102"/>
      <c r="C14" s="2" t="s">
        <v>17</v>
      </c>
    </row>
    <row r="15" spans="1:3">
      <c r="A15" s="95"/>
      <c r="B15" s="102"/>
      <c r="C15" s="2" t="s">
        <v>18</v>
      </c>
    </row>
    <row r="16" spans="1:3" ht="60">
      <c r="A16" s="96"/>
      <c r="B16" s="103"/>
      <c r="C16" s="3" t="s">
        <v>30</v>
      </c>
    </row>
    <row r="17" spans="1:3" ht="30">
      <c r="A17" s="94" t="s">
        <v>19</v>
      </c>
      <c r="B17" s="101" t="s">
        <v>20</v>
      </c>
      <c r="C17" s="3" t="s">
        <v>24</v>
      </c>
    </row>
    <row r="18" spans="1:3">
      <c r="A18" s="95"/>
      <c r="B18" s="102"/>
      <c r="C18" s="2" t="s">
        <v>25</v>
      </c>
    </row>
    <row r="19" spans="1:3">
      <c r="A19" s="95"/>
      <c r="B19" s="102"/>
      <c r="C19" s="2" t="s">
        <v>26</v>
      </c>
    </row>
    <row r="20" spans="1:3">
      <c r="A20" s="95"/>
      <c r="B20" s="102"/>
      <c r="C20" s="2" t="s">
        <v>27</v>
      </c>
    </row>
    <row r="21" spans="1:3">
      <c r="A21" s="95"/>
      <c r="B21" s="102"/>
      <c r="C21" s="2" t="s">
        <v>28</v>
      </c>
    </row>
    <row r="22" spans="1:3" ht="75">
      <c r="A22" s="95"/>
      <c r="B22" s="102"/>
      <c r="C22" s="3" t="s">
        <v>29</v>
      </c>
    </row>
    <row r="23" spans="1:3" ht="30">
      <c r="A23" s="94" t="s">
        <v>22</v>
      </c>
      <c r="B23" s="94" t="s">
        <v>23</v>
      </c>
      <c r="C23" s="4" t="s">
        <v>33</v>
      </c>
    </row>
    <row r="24" spans="1:3" ht="162" customHeight="1">
      <c r="A24" s="95"/>
      <c r="B24" s="95"/>
      <c r="C24" s="5"/>
    </row>
    <row r="25" spans="1:3">
      <c r="A25" s="95"/>
      <c r="B25" s="95"/>
      <c r="C25" s="5" t="s">
        <v>34</v>
      </c>
    </row>
    <row r="26" spans="1:3">
      <c r="A26" s="95"/>
      <c r="B26" s="95"/>
      <c r="C26" s="5" t="s">
        <v>35</v>
      </c>
    </row>
    <row r="27" spans="1:3">
      <c r="A27" s="95"/>
      <c r="B27" s="95"/>
      <c r="C27" s="5" t="s">
        <v>36</v>
      </c>
    </row>
    <row r="28" spans="1:3" ht="90">
      <c r="A28" s="96"/>
      <c r="B28" s="96"/>
      <c r="C28" s="4" t="s">
        <v>37</v>
      </c>
    </row>
    <row r="29" spans="1:3">
      <c r="A29" s="95" t="s">
        <v>31</v>
      </c>
      <c r="B29" s="102" t="s">
        <v>32</v>
      </c>
      <c r="C29" s="2" t="s">
        <v>38</v>
      </c>
    </row>
    <row r="30" spans="1:3">
      <c r="A30" s="95"/>
      <c r="B30" s="102"/>
      <c r="C30" s="2" t="s">
        <v>39</v>
      </c>
    </row>
    <row r="31" spans="1:3">
      <c r="A31" s="95"/>
      <c r="B31" s="102"/>
      <c r="C31" s="2" t="s">
        <v>40</v>
      </c>
    </row>
    <row r="32" spans="1:3">
      <c r="A32" s="95"/>
      <c r="B32" s="102"/>
      <c r="C32" s="2" t="s">
        <v>41</v>
      </c>
    </row>
    <row r="33" spans="1:3">
      <c r="A33" s="95"/>
      <c r="B33" s="102"/>
      <c r="C33" s="2" t="s">
        <v>42</v>
      </c>
    </row>
    <row r="34" spans="1:3">
      <c r="A34" s="95"/>
      <c r="B34" s="102"/>
      <c r="C34" s="2" t="s">
        <v>43</v>
      </c>
    </row>
    <row r="35" spans="1:3">
      <c r="A35" s="95"/>
      <c r="B35" s="102"/>
      <c r="C35" s="2" t="s">
        <v>72</v>
      </c>
    </row>
    <row r="36" spans="1:3" ht="45">
      <c r="A36" s="96"/>
      <c r="B36" s="103"/>
      <c r="C36" s="3" t="s">
        <v>44</v>
      </c>
    </row>
    <row r="37" spans="1:3" ht="60">
      <c r="A37" s="94" t="s">
        <v>45</v>
      </c>
      <c r="B37" s="94" t="s">
        <v>46</v>
      </c>
      <c r="C37" s="3" t="s">
        <v>47</v>
      </c>
    </row>
    <row r="38" spans="1:3">
      <c r="A38" s="95"/>
      <c r="B38" s="95"/>
      <c r="C38" s="2" t="s">
        <v>48</v>
      </c>
    </row>
    <row r="39" spans="1:3">
      <c r="A39" s="95"/>
      <c r="B39" s="95"/>
      <c r="C39" s="2" t="s">
        <v>41</v>
      </c>
    </row>
    <row r="40" spans="1:3">
      <c r="A40" s="95"/>
      <c r="B40" s="95"/>
      <c r="C40" s="2" t="s">
        <v>49</v>
      </c>
    </row>
    <row r="41" spans="1:3">
      <c r="A41" s="95"/>
      <c r="B41" s="95"/>
      <c r="C41" s="2" t="s">
        <v>51</v>
      </c>
    </row>
    <row r="42" spans="1:3">
      <c r="A42" s="95"/>
      <c r="B42" s="95"/>
      <c r="C42" s="2" t="s">
        <v>50</v>
      </c>
    </row>
    <row r="43" spans="1:3" ht="60">
      <c r="A43" s="96"/>
      <c r="B43" s="96"/>
      <c r="C43" s="3" t="s">
        <v>61</v>
      </c>
    </row>
    <row r="44" spans="1:3">
      <c r="A44" s="98" t="s">
        <v>52</v>
      </c>
      <c r="B44" s="101" t="s">
        <v>53</v>
      </c>
      <c r="C44" s="2" t="s">
        <v>56</v>
      </c>
    </row>
    <row r="45" spans="1:3">
      <c r="A45" s="99"/>
      <c r="B45" s="102"/>
      <c r="C45" s="2" t="s">
        <v>57</v>
      </c>
    </row>
    <row r="46" spans="1:3">
      <c r="A46" s="99"/>
      <c r="B46" s="102"/>
      <c r="C46" s="2" t="s">
        <v>58</v>
      </c>
    </row>
    <row r="47" spans="1:3">
      <c r="A47" s="99"/>
      <c r="B47" s="102"/>
      <c r="C47" s="2" t="s">
        <v>59</v>
      </c>
    </row>
    <row r="48" spans="1:3">
      <c r="A48" s="99"/>
      <c r="B48" s="102"/>
      <c r="C48" s="2" t="s">
        <v>60</v>
      </c>
    </row>
    <row r="49" spans="1:3" ht="60">
      <c r="A49" s="100"/>
      <c r="B49" s="103"/>
      <c r="C49" s="3" t="s">
        <v>62</v>
      </c>
    </row>
    <row r="50" spans="1:3">
      <c r="A50" s="94" t="s">
        <v>54</v>
      </c>
      <c r="B50" s="101" t="s">
        <v>55</v>
      </c>
      <c r="C50" s="2" t="s">
        <v>63</v>
      </c>
    </row>
    <row r="51" spans="1:3">
      <c r="A51" s="95"/>
      <c r="B51" s="102"/>
      <c r="C51" s="2" t="s">
        <v>64</v>
      </c>
    </row>
    <row r="52" spans="1:3">
      <c r="A52" s="95"/>
      <c r="B52" s="102"/>
      <c r="C52" s="2" t="s">
        <v>65</v>
      </c>
    </row>
    <row r="53" spans="1:3">
      <c r="A53" s="95"/>
      <c r="B53" s="102"/>
      <c r="C53" s="2" t="s">
        <v>41</v>
      </c>
    </row>
    <row r="54" spans="1:3">
      <c r="A54" s="97" t="s">
        <v>88</v>
      </c>
      <c r="B54" s="97" t="s">
        <v>66</v>
      </c>
      <c r="C54" s="2" t="s">
        <v>67</v>
      </c>
    </row>
    <row r="55" spans="1:3">
      <c r="A55" s="97"/>
      <c r="B55" s="97"/>
      <c r="C55" s="2" t="s">
        <v>68</v>
      </c>
    </row>
    <row r="56" spans="1:3">
      <c r="A56" s="97"/>
      <c r="B56" s="97"/>
      <c r="C56" s="2" t="s">
        <v>69</v>
      </c>
    </row>
    <row r="57" spans="1:3">
      <c r="A57" s="97"/>
      <c r="B57" s="97"/>
      <c r="C57" s="2" t="s">
        <v>70</v>
      </c>
    </row>
    <row r="58" spans="1:3" ht="30">
      <c r="A58" s="97"/>
      <c r="B58" s="97"/>
      <c r="C58" s="3" t="s">
        <v>71</v>
      </c>
    </row>
  </sheetData>
  <mergeCells count="18">
    <mergeCell ref="B23:B28"/>
    <mergeCell ref="A23:A28"/>
    <mergeCell ref="A29:A36"/>
    <mergeCell ref="B29:B36"/>
    <mergeCell ref="B2:B9"/>
    <mergeCell ref="A2:A9"/>
    <mergeCell ref="A10:A16"/>
    <mergeCell ref="B10:B16"/>
    <mergeCell ref="A17:A22"/>
    <mergeCell ref="B17:B22"/>
    <mergeCell ref="B37:B43"/>
    <mergeCell ref="A37:A43"/>
    <mergeCell ref="B54:B58"/>
    <mergeCell ref="A54:A58"/>
    <mergeCell ref="A44:A49"/>
    <mergeCell ref="B44:B49"/>
    <mergeCell ref="A50:A53"/>
    <mergeCell ref="B50:B53"/>
  </mergeCells>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E1673-1533-43DA-A682-A56F7ECF1625}">
  <sheetPr>
    <pageSetUpPr fitToPage="1"/>
  </sheetPr>
  <dimension ref="A1:I32"/>
  <sheetViews>
    <sheetView workbookViewId="0">
      <selection activeCell="A3" sqref="A3"/>
    </sheetView>
  </sheetViews>
  <sheetFormatPr defaultRowHeight="12.75"/>
  <cols>
    <col min="1" max="1" width="33.28515625" style="6" customWidth="1"/>
    <col min="2" max="2" width="25.28515625" style="7" customWidth="1"/>
    <col min="3" max="3" width="16.42578125" style="7" customWidth="1"/>
    <col min="4" max="4" width="16.28515625" style="7" customWidth="1"/>
    <col min="5" max="5" width="15" style="7" customWidth="1"/>
    <col min="6" max="6" width="68.85546875" style="7" bestFit="1" customWidth="1"/>
    <col min="7" max="7" width="25.28515625" style="7" bestFit="1" customWidth="1"/>
    <col min="8" max="8" width="112.7109375" style="6" customWidth="1"/>
    <col min="9" max="9" width="20.5703125" style="6" bestFit="1" customWidth="1"/>
    <col min="10" max="16384" width="9.140625" style="6"/>
  </cols>
  <sheetData>
    <row r="1" spans="1:9" ht="45">
      <c r="A1" s="55" t="s">
        <v>98</v>
      </c>
      <c r="B1" s="51" t="s">
        <v>97</v>
      </c>
      <c r="C1" s="54" t="s">
        <v>96</v>
      </c>
      <c r="D1" s="53" t="s">
        <v>95</v>
      </c>
      <c r="E1" s="53" t="s">
        <v>94</v>
      </c>
      <c r="F1" s="52" t="s">
        <v>93</v>
      </c>
      <c r="G1" s="51" t="s">
        <v>92</v>
      </c>
      <c r="H1" s="50" t="s">
        <v>91</v>
      </c>
      <c r="I1" s="49" t="s">
        <v>90</v>
      </c>
    </row>
    <row r="2" spans="1:9" ht="15">
      <c r="A2" s="47" t="s">
        <v>45</v>
      </c>
      <c r="B2" s="38" t="s">
        <v>89</v>
      </c>
      <c r="C2" s="41" t="s">
        <v>76</v>
      </c>
      <c r="D2" s="41">
        <v>44562</v>
      </c>
      <c r="E2" s="41">
        <v>44926</v>
      </c>
      <c r="F2" s="37">
        <v>675</v>
      </c>
      <c r="G2" s="38" t="s">
        <v>74</v>
      </c>
      <c r="H2" s="48"/>
      <c r="I2" s="15" t="s">
        <v>73</v>
      </c>
    </row>
    <row r="3" spans="1:9" ht="15">
      <c r="A3" s="46" t="s">
        <v>88</v>
      </c>
      <c r="B3" s="38" t="s">
        <v>87</v>
      </c>
      <c r="C3" s="41" t="s">
        <v>76</v>
      </c>
      <c r="D3" s="41">
        <v>44726</v>
      </c>
      <c r="E3" s="41" t="s">
        <v>86</v>
      </c>
      <c r="F3" s="37" t="s">
        <v>86</v>
      </c>
      <c r="G3" s="38" t="s">
        <v>74</v>
      </c>
      <c r="H3" s="45"/>
      <c r="I3" s="15" t="s">
        <v>73</v>
      </c>
    </row>
    <row r="4" spans="1:9" ht="15">
      <c r="A4" s="46" t="s">
        <v>85</v>
      </c>
      <c r="B4" s="38" t="s">
        <v>84</v>
      </c>
      <c r="C4" s="41" t="s">
        <v>76</v>
      </c>
      <c r="D4" s="41">
        <v>44531</v>
      </c>
      <c r="E4" s="41">
        <v>44895</v>
      </c>
      <c r="F4" s="37">
        <v>3597</v>
      </c>
      <c r="G4" s="38" t="s">
        <v>74</v>
      </c>
      <c r="H4" s="45"/>
      <c r="I4" s="15" t="s">
        <v>73</v>
      </c>
    </row>
    <row r="5" spans="1:9" ht="15">
      <c r="A5" s="47" t="s">
        <v>83</v>
      </c>
      <c r="B5" s="38" t="s">
        <v>82</v>
      </c>
      <c r="C5" s="38" t="s">
        <v>76</v>
      </c>
      <c r="D5" s="41">
        <v>44529</v>
      </c>
      <c r="E5" s="41">
        <v>44893</v>
      </c>
      <c r="F5" s="37">
        <v>571.54999999999995</v>
      </c>
      <c r="G5" s="38" t="s">
        <v>74</v>
      </c>
      <c r="H5" s="45"/>
      <c r="I5" s="15" t="s">
        <v>73</v>
      </c>
    </row>
    <row r="6" spans="1:9" ht="15">
      <c r="A6" s="46" t="s">
        <v>81</v>
      </c>
      <c r="B6" s="38" t="s">
        <v>80</v>
      </c>
      <c r="C6" s="41" t="s">
        <v>76</v>
      </c>
      <c r="D6" s="41">
        <v>44460</v>
      </c>
      <c r="E6" s="41">
        <v>44824</v>
      </c>
      <c r="F6" s="37" t="s">
        <v>79</v>
      </c>
      <c r="G6" s="38" t="s">
        <v>74</v>
      </c>
      <c r="H6" s="45"/>
      <c r="I6" s="15" t="s">
        <v>73</v>
      </c>
    </row>
    <row r="7" spans="1:9" ht="15">
      <c r="A7" s="46" t="s">
        <v>78</v>
      </c>
      <c r="B7" s="38" t="s">
        <v>77</v>
      </c>
      <c r="C7" s="41" t="s">
        <v>76</v>
      </c>
      <c r="D7" s="41">
        <v>44562</v>
      </c>
      <c r="E7" s="41">
        <v>44926</v>
      </c>
      <c r="F7" s="25" t="s">
        <v>75</v>
      </c>
      <c r="G7" s="38" t="s">
        <v>74</v>
      </c>
      <c r="H7" s="24"/>
      <c r="I7" s="15" t="s">
        <v>73</v>
      </c>
    </row>
    <row r="8" spans="1:9" ht="15">
      <c r="A8" s="46"/>
      <c r="B8" s="38"/>
      <c r="C8" s="41"/>
      <c r="D8" s="41"/>
      <c r="E8" s="41"/>
      <c r="F8" s="37"/>
      <c r="G8" s="38"/>
      <c r="H8" s="45"/>
      <c r="I8" s="15"/>
    </row>
    <row r="9" spans="1:9" ht="15">
      <c r="A9" s="43"/>
      <c r="B9" s="32"/>
      <c r="C9" s="32"/>
      <c r="D9" s="42"/>
      <c r="E9" s="41"/>
      <c r="F9" s="25"/>
      <c r="G9" s="38"/>
      <c r="H9" s="24"/>
      <c r="I9" s="15"/>
    </row>
    <row r="10" spans="1:9" ht="15">
      <c r="A10" s="46"/>
      <c r="B10" s="38"/>
      <c r="C10" s="41"/>
      <c r="D10" s="41"/>
      <c r="E10" s="41"/>
      <c r="F10" s="37"/>
      <c r="G10" s="38"/>
      <c r="H10" s="45"/>
      <c r="I10" s="15"/>
    </row>
    <row r="11" spans="1:9" ht="15">
      <c r="A11" s="43"/>
      <c r="B11" s="32"/>
      <c r="C11" s="32"/>
      <c r="D11" s="42"/>
      <c r="E11" s="42"/>
      <c r="F11" s="34"/>
      <c r="G11" s="32"/>
      <c r="H11" s="44"/>
      <c r="I11" s="15"/>
    </row>
    <row r="12" spans="1:9" ht="15">
      <c r="A12" s="43"/>
      <c r="B12" s="32"/>
      <c r="C12" s="32"/>
      <c r="D12" s="42"/>
      <c r="E12" s="42"/>
      <c r="F12" s="34"/>
      <c r="G12" s="32"/>
      <c r="H12" s="44"/>
      <c r="I12" s="15"/>
    </row>
    <row r="13" spans="1:9" ht="15">
      <c r="A13" s="31"/>
      <c r="B13" s="28"/>
      <c r="C13" s="28"/>
      <c r="D13" s="30"/>
      <c r="E13" s="30"/>
      <c r="F13" s="29"/>
      <c r="G13" s="28"/>
      <c r="H13" s="28"/>
      <c r="I13" s="15"/>
    </row>
    <row r="14" spans="1:9" ht="15">
      <c r="A14" s="43"/>
      <c r="B14" s="32"/>
      <c r="C14" s="32"/>
      <c r="D14" s="42"/>
      <c r="E14" s="41"/>
      <c r="F14" s="25"/>
      <c r="G14" s="24"/>
      <c r="H14" s="24"/>
      <c r="I14" s="15"/>
    </row>
    <row r="15" spans="1:9" ht="15">
      <c r="A15" s="31"/>
      <c r="B15" s="28"/>
      <c r="C15" s="28"/>
      <c r="D15" s="30"/>
      <c r="E15" s="30"/>
      <c r="F15" s="25"/>
      <c r="G15" s="28"/>
      <c r="H15" s="24"/>
      <c r="I15" s="15"/>
    </row>
    <row r="16" spans="1:9" ht="15">
      <c r="A16" s="31"/>
      <c r="B16" s="28"/>
      <c r="C16" s="28"/>
      <c r="D16" s="30"/>
      <c r="E16" s="30"/>
      <c r="F16" s="29"/>
      <c r="G16" s="28"/>
      <c r="H16" s="40"/>
      <c r="I16" s="15"/>
    </row>
    <row r="17" spans="1:9" ht="15">
      <c r="A17" s="31"/>
      <c r="B17" s="28"/>
      <c r="C17" s="28"/>
      <c r="D17" s="30"/>
      <c r="E17" s="30"/>
      <c r="F17" s="29"/>
      <c r="G17" s="28"/>
      <c r="H17" s="28"/>
      <c r="I17" s="15"/>
    </row>
    <row r="18" spans="1:9" ht="15">
      <c r="A18" s="31"/>
      <c r="B18" s="28"/>
      <c r="C18" s="28"/>
      <c r="D18" s="30"/>
      <c r="E18" s="41"/>
      <c r="F18" s="29"/>
      <c r="G18" s="38"/>
      <c r="H18" s="40"/>
      <c r="I18" s="15"/>
    </row>
    <row r="19" spans="1:9" ht="15">
      <c r="A19" s="31"/>
      <c r="B19" s="28"/>
      <c r="C19" s="28"/>
      <c r="D19" s="30"/>
      <c r="E19" s="28"/>
      <c r="F19" s="29"/>
      <c r="G19" s="28"/>
      <c r="H19" s="40"/>
      <c r="I19" s="8"/>
    </row>
    <row r="20" spans="1:9" ht="15">
      <c r="A20" s="31"/>
      <c r="B20" s="28"/>
      <c r="C20" s="28"/>
      <c r="D20" s="30"/>
      <c r="E20" s="28"/>
      <c r="F20" s="29"/>
      <c r="G20" s="28"/>
      <c r="H20" s="40"/>
      <c r="I20" s="8"/>
    </row>
    <row r="21" spans="1:9" ht="15">
      <c r="A21" s="31"/>
      <c r="B21" s="28"/>
      <c r="C21" s="28"/>
      <c r="D21" s="30"/>
      <c r="E21" s="30"/>
      <c r="F21" s="29"/>
      <c r="G21" s="28"/>
      <c r="H21" s="28"/>
      <c r="I21" s="8"/>
    </row>
    <row r="22" spans="1:9" ht="15">
      <c r="A22" s="39"/>
      <c r="B22" s="38"/>
      <c r="C22" s="38"/>
      <c r="D22" s="26"/>
      <c r="E22" s="26"/>
      <c r="F22" s="37"/>
      <c r="G22" s="28"/>
      <c r="H22" s="28"/>
      <c r="I22" s="8"/>
    </row>
    <row r="23" spans="1:9" ht="15">
      <c r="A23" s="36"/>
      <c r="B23" s="32"/>
      <c r="C23" s="32"/>
      <c r="D23" s="35"/>
      <c r="E23" s="35"/>
      <c r="F23" s="34"/>
      <c r="G23" s="33"/>
      <c r="H23" s="32"/>
      <c r="I23" s="8"/>
    </row>
    <row r="24" spans="1:9" s="14" customFormat="1" ht="15">
      <c r="A24" s="27"/>
      <c r="B24" s="24"/>
      <c r="C24" s="24"/>
      <c r="D24" s="26"/>
      <c r="E24" s="24"/>
      <c r="F24" s="25"/>
      <c r="G24" s="24"/>
      <c r="H24" s="24"/>
      <c r="I24" s="15"/>
    </row>
    <row r="25" spans="1:9" s="14" customFormat="1" ht="15">
      <c r="A25" s="27"/>
      <c r="B25" s="24"/>
      <c r="C25" s="24"/>
      <c r="D25" s="26"/>
      <c r="E25" s="24"/>
      <c r="F25" s="25"/>
      <c r="G25" s="24"/>
      <c r="H25" s="24"/>
      <c r="I25" s="15"/>
    </row>
    <row r="26" spans="1:9" ht="15">
      <c r="A26" s="31"/>
      <c r="B26" s="28"/>
      <c r="C26" s="28"/>
      <c r="D26" s="30"/>
      <c r="E26" s="28"/>
      <c r="F26" s="29"/>
      <c r="G26" s="28"/>
      <c r="H26" s="28"/>
      <c r="I26" s="8"/>
    </row>
    <row r="27" spans="1:9" ht="15">
      <c r="A27" s="31"/>
      <c r="B27" s="28"/>
      <c r="C27" s="28"/>
      <c r="D27" s="30"/>
      <c r="E27" s="30"/>
      <c r="F27" s="29"/>
      <c r="G27" s="28"/>
      <c r="H27" s="28"/>
      <c r="I27" s="8"/>
    </row>
    <row r="28" spans="1:9" ht="15">
      <c r="A28" s="31"/>
      <c r="B28" s="28"/>
      <c r="C28" s="28"/>
      <c r="D28" s="30"/>
      <c r="E28" s="30"/>
      <c r="F28" s="29"/>
      <c r="G28" s="28"/>
      <c r="H28" s="28"/>
      <c r="I28" s="8"/>
    </row>
    <row r="29" spans="1:9" ht="15">
      <c r="A29" s="27"/>
      <c r="B29" s="24"/>
      <c r="C29" s="24"/>
      <c r="D29" s="26"/>
      <c r="E29" s="26"/>
      <c r="F29" s="25"/>
      <c r="G29" s="24"/>
      <c r="H29" s="24"/>
      <c r="I29" s="15"/>
    </row>
    <row r="30" spans="1:9" s="14" customFormat="1" ht="15">
      <c r="A30" s="23"/>
      <c r="B30" s="20"/>
      <c r="C30" s="20"/>
      <c r="D30" s="22"/>
      <c r="E30" s="22"/>
      <c r="F30" s="21"/>
      <c r="G30" s="20"/>
      <c r="H30" s="20"/>
      <c r="I30" s="8"/>
    </row>
    <row r="31" spans="1:9" s="14" customFormat="1" ht="15">
      <c r="A31" s="19"/>
      <c r="B31" s="16"/>
      <c r="C31" s="16"/>
      <c r="D31" s="18"/>
      <c r="E31" s="18"/>
      <c r="F31" s="17"/>
      <c r="G31" s="16"/>
      <c r="H31" s="16"/>
      <c r="I31" s="15"/>
    </row>
    <row r="32" spans="1:9" ht="15.75" thickBot="1">
      <c r="A32" s="13"/>
      <c r="B32" s="10"/>
      <c r="C32" s="10"/>
      <c r="D32" s="12"/>
      <c r="E32" s="12"/>
      <c r="F32" s="11"/>
      <c r="G32" s="10"/>
      <c r="H32" s="9"/>
      <c r="I32" s="8"/>
    </row>
  </sheetData>
  <printOptions horizontalCentered="1"/>
  <pageMargins left="0.25" right="0.25" top="0.75" bottom="0.75" header="0.3" footer="0.3"/>
  <pageSetup scale="40" fitToHeight="0" orientation="landscape" r:id="rId1"/>
  <headerFooter alignWithMargins="0">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22BBD-B16B-4559-9EB5-A9CDA613C3BC}">
  <sheetPr>
    <pageSetUpPr fitToPage="1"/>
  </sheetPr>
  <dimension ref="A2:P15"/>
  <sheetViews>
    <sheetView tabSelected="1" workbookViewId="0">
      <selection activeCell="C21" sqref="C21"/>
    </sheetView>
  </sheetViews>
  <sheetFormatPr defaultRowHeight="12.75"/>
  <cols>
    <col min="1" max="1" width="2.7109375" style="56" customWidth="1"/>
    <col min="2" max="2" width="3" style="56" bestFit="1" customWidth="1"/>
    <col min="3" max="3" width="41.85546875" style="56" bestFit="1" customWidth="1"/>
    <col min="4" max="4" width="26.28515625" style="56" bestFit="1" customWidth="1"/>
    <col min="5" max="5" width="14.140625" style="56" bestFit="1" customWidth="1"/>
    <col min="6" max="6" width="17.85546875" style="56" bestFit="1" customWidth="1"/>
    <col min="7" max="7" width="19.28515625" style="56" bestFit="1" customWidth="1"/>
    <col min="8" max="8" width="22" style="56" bestFit="1" customWidth="1"/>
    <col min="9" max="9" width="45.7109375" style="56" bestFit="1" customWidth="1"/>
    <col min="10" max="10" width="19.28515625" style="56" bestFit="1" customWidth="1"/>
    <col min="11" max="11" width="40.7109375" style="56" bestFit="1" customWidth="1"/>
    <col min="12" max="12" width="22" style="56" bestFit="1" customWidth="1"/>
    <col min="13" max="13" width="12.5703125" style="56" bestFit="1" customWidth="1"/>
    <col min="14" max="14" width="19.5703125" style="56" bestFit="1" customWidth="1"/>
    <col min="15" max="15" width="78.28515625" style="56" bestFit="1" customWidth="1"/>
    <col min="16" max="16" width="19.5703125" style="56" bestFit="1" customWidth="1"/>
    <col min="17" max="16384" width="9.140625" style="56"/>
  </cols>
  <sheetData>
    <row r="2" spans="1:16">
      <c r="B2" s="74" t="s">
        <v>108</v>
      </c>
      <c r="C2" s="73"/>
      <c r="D2" s="73"/>
      <c r="E2" s="73"/>
      <c r="F2" s="73"/>
      <c r="G2" s="75" t="s">
        <v>128</v>
      </c>
      <c r="H2" s="75" t="s">
        <v>111</v>
      </c>
      <c r="I2" s="75" t="s">
        <v>128</v>
      </c>
      <c r="J2" s="75" t="s">
        <v>128</v>
      </c>
      <c r="K2" s="75" t="s">
        <v>111</v>
      </c>
      <c r="L2" s="75" t="s">
        <v>111</v>
      </c>
      <c r="M2" s="75"/>
      <c r="N2" s="73"/>
      <c r="O2" s="73"/>
    </row>
    <row r="3" spans="1:16">
      <c r="B3" s="73"/>
      <c r="C3" s="73"/>
      <c r="D3" s="73"/>
      <c r="E3" s="73"/>
      <c r="F3" s="73"/>
      <c r="G3" s="75" t="s">
        <v>110</v>
      </c>
      <c r="H3" s="75" t="s">
        <v>112</v>
      </c>
      <c r="I3" s="75" t="s">
        <v>110</v>
      </c>
      <c r="J3" s="75" t="s">
        <v>110</v>
      </c>
      <c r="K3" s="75" t="s">
        <v>112</v>
      </c>
      <c r="L3" s="75" t="s">
        <v>112</v>
      </c>
      <c r="M3" s="75"/>
      <c r="N3" s="73"/>
      <c r="O3" s="73"/>
    </row>
    <row r="4" spans="1:16" ht="30" customHeight="1">
      <c r="B4" s="72"/>
      <c r="C4" s="71" t="s">
        <v>1</v>
      </c>
      <c r="D4" s="70" t="s">
        <v>107</v>
      </c>
      <c r="E4" s="70" t="s">
        <v>106</v>
      </c>
      <c r="F4" s="70" t="s">
        <v>105</v>
      </c>
      <c r="G4" s="70" t="s">
        <v>104</v>
      </c>
      <c r="H4" s="70" t="s">
        <v>104</v>
      </c>
      <c r="I4" s="70" t="s">
        <v>103</v>
      </c>
      <c r="J4" s="70" t="s">
        <v>109</v>
      </c>
      <c r="K4" s="70" t="s">
        <v>113</v>
      </c>
      <c r="L4" s="70" t="s">
        <v>109</v>
      </c>
      <c r="M4" s="70" t="s">
        <v>115</v>
      </c>
      <c r="N4" s="70" t="s">
        <v>102</v>
      </c>
      <c r="O4" s="70" t="s">
        <v>91</v>
      </c>
      <c r="P4" s="69" t="s">
        <v>101</v>
      </c>
    </row>
    <row r="5" spans="1:16" ht="5.0999999999999996" customHeight="1">
      <c r="B5" s="68"/>
      <c r="C5" s="67"/>
      <c r="D5" s="66"/>
      <c r="E5" s="66"/>
      <c r="F5" s="66"/>
      <c r="G5" s="66"/>
      <c r="H5" s="66"/>
      <c r="I5" s="66"/>
      <c r="J5" s="66"/>
      <c r="K5" s="66"/>
      <c r="L5" s="66"/>
      <c r="M5" s="66"/>
      <c r="N5" s="66"/>
      <c r="O5" s="66"/>
      <c r="P5" s="66"/>
    </row>
    <row r="6" spans="1:16">
      <c r="A6" s="79"/>
      <c r="B6" s="61">
        <v>1</v>
      </c>
      <c r="C6" s="60" t="str">
        <f>'Seller Contract Summary'!A2</f>
        <v>American Pool Service Inc.</v>
      </c>
      <c r="D6" s="60" t="str">
        <f>'Seller Contract Summary'!B2</f>
        <v>Pool Maintenance</v>
      </c>
      <c r="E6" s="59">
        <f>'Seller Contract Summary'!D2</f>
        <v>44562</v>
      </c>
      <c r="F6" s="59">
        <f>'Seller Contract Summary'!E2</f>
        <v>44926</v>
      </c>
      <c r="G6" s="59" t="s">
        <v>114</v>
      </c>
      <c r="H6" s="59" t="s">
        <v>114</v>
      </c>
      <c r="I6" s="58">
        <v>675</v>
      </c>
      <c r="J6" s="58">
        <f>I6*12</f>
        <v>8100</v>
      </c>
      <c r="K6" s="58">
        <f>'Seller Contract Summary'!F2</f>
        <v>675</v>
      </c>
      <c r="L6" s="76">
        <f>K6*12</f>
        <v>8100</v>
      </c>
      <c r="M6" s="77">
        <f>J6/L6-1</f>
        <v>0</v>
      </c>
      <c r="N6" s="60" t="s">
        <v>74</v>
      </c>
      <c r="O6" s="60"/>
      <c r="P6" s="57" t="s">
        <v>99</v>
      </c>
    </row>
    <row r="7" spans="1:16">
      <c r="B7" s="65">
        <f t="shared" ref="B7:B14" si="0">B6+1</f>
        <v>2</v>
      </c>
      <c r="C7" s="56" t="str">
        <f>'Seller Contract Summary'!A3</f>
        <v>Airport Towing</v>
      </c>
      <c r="D7" s="56" t="str">
        <f>'Seller Contract Summary'!B3</f>
        <v>Towing Company</v>
      </c>
      <c r="E7" s="64">
        <f>'Seller Contract Summary'!D3</f>
        <v>44726</v>
      </c>
      <c r="F7" s="64" t="str">
        <f>'Seller Contract Summary'!E3</f>
        <v>N/A</v>
      </c>
      <c r="G7" s="63" t="s">
        <v>86</v>
      </c>
      <c r="H7" s="63" t="s">
        <v>86</v>
      </c>
      <c r="I7" s="63" t="s">
        <v>86</v>
      </c>
      <c r="J7" s="63" t="s">
        <v>86</v>
      </c>
      <c r="K7" s="63" t="s">
        <v>86</v>
      </c>
      <c r="L7" s="63" t="s">
        <v>86</v>
      </c>
      <c r="M7" s="63" t="s">
        <v>86</v>
      </c>
      <c r="N7" s="56" t="s">
        <v>74</v>
      </c>
      <c r="P7" s="63" t="s">
        <v>86</v>
      </c>
    </row>
    <row r="8" spans="1:16">
      <c r="B8" s="61">
        <f t="shared" si="0"/>
        <v>3</v>
      </c>
      <c r="C8" s="60" t="str">
        <f>'Seller Contract Summary'!A4</f>
        <v>I4 Waste Valet</v>
      </c>
      <c r="D8" s="60" t="str">
        <f>'Seller Contract Summary'!B4</f>
        <v>Valet Trash Service</v>
      </c>
      <c r="E8" s="59">
        <f>'Seller Contract Summary'!D4</f>
        <v>44531</v>
      </c>
      <c r="F8" s="59">
        <f>'Seller Contract Summary'!E4</f>
        <v>44895</v>
      </c>
      <c r="G8" s="59" t="s">
        <v>114</v>
      </c>
      <c r="H8" s="59" t="s">
        <v>114</v>
      </c>
      <c r="I8" s="58" t="s">
        <v>86</v>
      </c>
      <c r="J8" s="58" t="s">
        <v>86</v>
      </c>
      <c r="K8" s="58">
        <v>3597</v>
      </c>
      <c r="L8" s="76">
        <f>K8*12</f>
        <v>43164</v>
      </c>
      <c r="M8" s="77" t="s">
        <v>86</v>
      </c>
      <c r="N8" s="60" t="s">
        <v>74</v>
      </c>
      <c r="O8" s="60" t="s">
        <v>124</v>
      </c>
      <c r="P8" s="60" t="s">
        <v>130</v>
      </c>
    </row>
    <row r="9" spans="1:16">
      <c r="B9" s="65">
        <f t="shared" si="0"/>
        <v>4</v>
      </c>
      <c r="C9" s="56" t="str">
        <f>'Seller Contract Summary'!A5</f>
        <v>IWS</v>
      </c>
      <c r="D9" s="56" t="str">
        <f>'Seller Contract Summary'!B5</f>
        <v>Trash Removal</v>
      </c>
      <c r="E9" s="64">
        <f>'Seller Contract Summary'!D5</f>
        <v>44529</v>
      </c>
      <c r="F9" s="64">
        <f>'Seller Contract Summary'!E5</f>
        <v>44893</v>
      </c>
      <c r="G9" s="64" t="s">
        <v>116</v>
      </c>
      <c r="H9" s="64" t="s">
        <v>114</v>
      </c>
      <c r="I9" s="78">
        <v>200</v>
      </c>
      <c r="J9" s="63" t="s">
        <v>86</v>
      </c>
      <c r="K9" s="63">
        <v>571.54999999999995</v>
      </c>
      <c r="L9" s="63">
        <f t="shared" ref="L9" si="1">K9*12</f>
        <v>6858.5999999999995</v>
      </c>
      <c r="M9" s="63" t="s">
        <v>86</v>
      </c>
      <c r="N9" s="56" t="s">
        <v>74</v>
      </c>
      <c r="O9" s="56" t="s">
        <v>123</v>
      </c>
      <c r="P9" s="56" t="s">
        <v>130</v>
      </c>
    </row>
    <row r="10" spans="1:16">
      <c r="A10" s="79"/>
      <c r="B10" s="61">
        <f t="shared" si="0"/>
        <v>5</v>
      </c>
      <c r="C10" s="60" t="str">
        <f>'Seller Contract Summary'!A6</f>
        <v>Wayne Automatic</v>
      </c>
      <c r="D10" s="60" t="str">
        <f>'Seller Contract Summary'!B6</f>
        <v>Security Alarm</v>
      </c>
      <c r="E10" s="59">
        <f>'Seller Contract Summary'!D6</f>
        <v>44460</v>
      </c>
      <c r="F10" s="59">
        <f>'Seller Contract Summary'!E6</f>
        <v>44824</v>
      </c>
      <c r="G10" s="59" t="s">
        <v>114</v>
      </c>
      <c r="H10" s="59" t="s">
        <v>114</v>
      </c>
      <c r="I10" s="58">
        <f>J10/12</f>
        <v>100</v>
      </c>
      <c r="J10" s="58">
        <v>1200</v>
      </c>
      <c r="K10" s="58">
        <f>L10/12</f>
        <v>100</v>
      </c>
      <c r="L10" s="58">
        <v>1200</v>
      </c>
      <c r="M10" s="77">
        <f>J10/L10-1</f>
        <v>0</v>
      </c>
      <c r="N10" s="60" t="s">
        <v>74</v>
      </c>
      <c r="O10" s="60" t="s">
        <v>127</v>
      </c>
      <c r="P10" s="60" t="s">
        <v>129</v>
      </c>
    </row>
    <row r="11" spans="1:16" s="79" customFormat="1" ht="25.5">
      <c r="B11" s="80">
        <f t="shared" si="0"/>
        <v>6</v>
      </c>
      <c r="C11" s="79" t="str">
        <f>'Seller Contract Summary'!A7</f>
        <v>Greenbriar Landscaping</v>
      </c>
      <c r="D11" s="81" t="str">
        <f>'Seller Contract Summary'!B7</f>
        <v>Landscaping Service</v>
      </c>
      <c r="E11" s="82">
        <f>'Seller Contract Summary'!D7</f>
        <v>44562</v>
      </c>
      <c r="F11" s="82">
        <f>'Seller Contract Summary'!E7</f>
        <v>44926</v>
      </c>
      <c r="G11" s="82" t="s">
        <v>114</v>
      </c>
      <c r="H11" s="82" t="s">
        <v>114</v>
      </c>
      <c r="I11" s="83">
        <f t="shared" ref="I11:I13" si="2">J11/12</f>
        <v>7590.5749999999998</v>
      </c>
      <c r="J11" s="83">
        <v>91086.9</v>
      </c>
      <c r="K11" s="84" t="s">
        <v>120</v>
      </c>
      <c r="L11" s="83" t="s">
        <v>86</v>
      </c>
      <c r="M11" s="83" t="s">
        <v>86</v>
      </c>
      <c r="N11" s="81" t="s">
        <v>74</v>
      </c>
      <c r="O11" s="81" t="s">
        <v>117</v>
      </c>
      <c r="P11" s="81" t="s">
        <v>99</v>
      </c>
    </row>
    <row r="12" spans="1:16" s="79" customFormat="1" ht="25.5" customHeight="1">
      <c r="B12" s="85">
        <f t="shared" si="0"/>
        <v>7</v>
      </c>
      <c r="C12" s="86" t="s">
        <v>22</v>
      </c>
      <c r="D12" s="86" t="s">
        <v>23</v>
      </c>
      <c r="E12" s="87" t="s">
        <v>86</v>
      </c>
      <c r="F12" s="87" t="s">
        <v>86</v>
      </c>
      <c r="G12" s="87" t="s">
        <v>118</v>
      </c>
      <c r="H12" s="88" t="s">
        <v>86</v>
      </c>
      <c r="I12" s="89" t="s">
        <v>121</v>
      </c>
      <c r="J12" s="88" t="s">
        <v>86</v>
      </c>
      <c r="K12" s="88" t="s">
        <v>86</v>
      </c>
      <c r="L12" s="88" t="s">
        <v>86</v>
      </c>
      <c r="M12" s="90" t="s">
        <v>86</v>
      </c>
      <c r="N12" s="91" t="s">
        <v>119</v>
      </c>
      <c r="O12" s="91" t="s">
        <v>125</v>
      </c>
      <c r="P12" s="91" t="s">
        <v>100</v>
      </c>
    </row>
    <row r="13" spans="1:16" ht="12.75" customHeight="1">
      <c r="A13" s="79"/>
      <c r="B13" s="80">
        <f t="shared" si="0"/>
        <v>8</v>
      </c>
      <c r="C13" s="56" t="s">
        <v>31</v>
      </c>
      <c r="D13" s="56" t="s">
        <v>32</v>
      </c>
      <c r="E13" s="64" t="s">
        <v>86</v>
      </c>
      <c r="F13" s="64" t="s">
        <v>86</v>
      </c>
      <c r="G13" s="82" t="s">
        <v>114</v>
      </c>
      <c r="H13" s="82" t="s">
        <v>114</v>
      </c>
      <c r="I13" s="83">
        <f t="shared" si="2"/>
        <v>360</v>
      </c>
      <c r="J13" s="63">
        <v>4320</v>
      </c>
      <c r="K13" s="83" t="s">
        <v>86</v>
      </c>
      <c r="L13" s="83" t="s">
        <v>86</v>
      </c>
      <c r="M13" s="83" t="s">
        <v>86</v>
      </c>
      <c r="N13" s="56" t="s">
        <v>74</v>
      </c>
      <c r="O13" s="62" t="s">
        <v>126</v>
      </c>
      <c r="P13" s="62" t="s">
        <v>99</v>
      </c>
    </row>
    <row r="14" spans="1:16" ht="12.75" customHeight="1">
      <c r="A14" s="79"/>
      <c r="B14" s="85">
        <f t="shared" si="0"/>
        <v>9</v>
      </c>
      <c r="C14" s="60" t="s">
        <v>52</v>
      </c>
      <c r="D14" s="60" t="s">
        <v>53</v>
      </c>
      <c r="E14" s="59">
        <v>44866</v>
      </c>
      <c r="F14" s="59">
        <v>45231</v>
      </c>
      <c r="G14" s="59" t="s">
        <v>114</v>
      </c>
      <c r="H14" s="59" t="s">
        <v>114</v>
      </c>
      <c r="I14" s="58">
        <v>42</v>
      </c>
      <c r="J14" s="58">
        <f>I14*12</f>
        <v>504</v>
      </c>
      <c r="K14" s="88" t="s">
        <v>86</v>
      </c>
      <c r="L14" s="88" t="s">
        <v>86</v>
      </c>
      <c r="M14" s="90" t="s">
        <v>86</v>
      </c>
      <c r="N14" s="91" t="s">
        <v>74</v>
      </c>
      <c r="O14" s="60" t="s">
        <v>135</v>
      </c>
      <c r="P14" s="60" t="s">
        <v>129</v>
      </c>
    </row>
    <row r="15" spans="1:16">
      <c r="B15" s="80">
        <v>10</v>
      </c>
      <c r="C15" s="56" t="s">
        <v>131</v>
      </c>
      <c r="D15" s="56" t="s">
        <v>132</v>
      </c>
      <c r="E15" s="64">
        <v>44768</v>
      </c>
      <c r="F15" s="92" t="s">
        <v>86</v>
      </c>
      <c r="G15" s="92" t="s">
        <v>134</v>
      </c>
      <c r="H15" s="92" t="s">
        <v>86</v>
      </c>
      <c r="I15" s="93">
        <f>926.55</f>
        <v>926.55</v>
      </c>
      <c r="J15" s="63">
        <f>I15*12</f>
        <v>11118.599999999999</v>
      </c>
      <c r="K15" s="92" t="s">
        <v>86</v>
      </c>
      <c r="L15" s="92" t="s">
        <v>86</v>
      </c>
      <c r="M15" s="92" t="s">
        <v>86</v>
      </c>
      <c r="N15" s="56" t="s">
        <v>133</v>
      </c>
      <c r="P15" s="56" t="s">
        <v>99</v>
      </c>
    </row>
  </sheetData>
  <pageMargins left="0.7" right="0.7" top="0.75" bottom="0.75" header="0.3" footer="0.3"/>
  <pageSetup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Versity Contract Summary</vt:lpstr>
      <vt:lpstr>Seller Contract Summary</vt:lpstr>
      <vt:lpstr>List of Service Contracts</vt:lpstr>
      <vt:lpstr>'List of Service Contracts'!Print_Area</vt:lpstr>
      <vt:lpstr>'Seller Contract Summary'!Print_Area</vt:lpstr>
      <vt:lpstr>'Seller Contract 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Ameen Ascha</dc:creator>
  <cp:lastModifiedBy>Michael Buysse</cp:lastModifiedBy>
  <cp:lastPrinted>2022-03-24T23:38:10Z</cp:lastPrinted>
  <dcterms:created xsi:type="dcterms:W3CDTF">2022-03-24T18:13:27Z</dcterms:created>
  <dcterms:modified xsi:type="dcterms:W3CDTF">2022-08-25T22:13:32Z</dcterms:modified>
</cp:coreProperties>
</file>